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263682\Downloads\"/>
    </mc:Choice>
  </mc:AlternateContent>
  <xr:revisionPtr revIDLastSave="0" documentId="13_ncr:1_{2D0E5F11-AF02-473F-AEE4-3B9C416ED32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47" i="1"/>
  <c r="G46" i="1"/>
  <c r="G45" i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P18" i="1"/>
  <c r="G18" i="1"/>
  <c r="P17" i="1"/>
  <c r="G17" i="1"/>
  <c r="P16" i="1"/>
  <c r="G16" i="1"/>
  <c r="P15" i="1"/>
  <c r="G15" i="1"/>
  <c r="P14" i="1"/>
  <c r="G14" i="1"/>
  <c r="P13" i="1"/>
  <c r="G13" i="1"/>
  <c r="P12" i="1"/>
  <c r="G12" i="1"/>
  <c r="P11" i="1"/>
  <c r="Q11" i="1" s="1"/>
  <c r="Q21" i="1" s="1"/>
  <c r="G11" i="1"/>
  <c r="H11" i="1" s="1"/>
  <c r="H21" i="1" s="1"/>
  <c r="P10" i="1"/>
  <c r="I24" i="1" l="1"/>
  <c r="I7" i="1" s="1"/>
</calcChain>
</file>

<file path=xl/sharedStrings.xml><?xml version="1.0" encoding="utf-8"?>
<sst xmlns="http://schemas.openxmlformats.org/spreadsheetml/2006/main" count="59" uniqueCount="41">
  <si>
    <t>LONG</t>
  </si>
  <si>
    <t>SHORT</t>
  </si>
  <si>
    <t>Data In</t>
  </si>
  <si>
    <t>Data out</t>
  </si>
  <si>
    <t>Titolo</t>
  </si>
  <si>
    <t>Long</t>
  </si>
  <si>
    <t>SL</t>
  </si>
  <si>
    <t>Uscita</t>
  </si>
  <si>
    <t>Utile/Perdita</t>
  </si>
  <si>
    <t>% Gain/Loss</t>
  </si>
  <si>
    <t>Data Out</t>
  </si>
  <si>
    <t>Short</t>
  </si>
  <si>
    <t>Close 2021</t>
  </si>
  <si>
    <t>Snam</t>
  </si>
  <si>
    <t>31/10 metà 4,342 22/01 dvd 0,1128 23/01/24 acq. Metà 4,598 03/09 liq. Metà 4,50 25/09 liq, metà 4,562</t>
  </si>
  <si>
    <t>Unicredit</t>
  </si>
  <si>
    <t>Ferrari</t>
  </si>
  <si>
    <t>04/01 acq. Metà pos. 307,6 05/01 acq. Metà 303,90 01/02 liq. Metà 353,5 04/03 liq. Metà 383,30</t>
  </si>
  <si>
    <t>Moncler</t>
  </si>
  <si>
    <t>Tenaris</t>
  </si>
  <si>
    <t>11/01 acq. Metà 14,66</t>
  </si>
  <si>
    <t>Saipem</t>
  </si>
  <si>
    <t>28/02 liq. Metà 1,4835 04/03 liq. Metà 1,9195</t>
  </si>
  <si>
    <t>Marr</t>
  </si>
  <si>
    <t>20/05 dvd 0,60</t>
  </si>
  <si>
    <t>Cy4gate</t>
  </si>
  <si>
    <t>Stm</t>
  </si>
  <si>
    <t>De Longhi</t>
  </si>
  <si>
    <t>Campari</t>
  </si>
  <si>
    <t>29/08 liq. Metà 8,50 06/11 liq. Metà 5,945</t>
  </si>
  <si>
    <t>Sogefi</t>
  </si>
  <si>
    <t>Digital Value</t>
  </si>
  <si>
    <t>04/09 acq. Mezza 7,996 06/11 liq. Mezza 5,945</t>
  </si>
  <si>
    <t>D’Amico</t>
  </si>
  <si>
    <t>Stellantis</t>
  </si>
  <si>
    <t>24/10 liq. Metà 12,92 08/11 liq. Metà 12,498</t>
  </si>
  <si>
    <t>Mediobanca</t>
  </si>
  <si>
    <t>12/11 acq. Metà 14,26 15/11 liq. Met. 14,86</t>
  </si>
  <si>
    <t>info@mactrader.it</t>
  </si>
  <si>
    <r>
      <rPr>
        <b/>
        <sz val="10"/>
        <rFont val="Arial"/>
        <family val="2"/>
      </rPr>
      <t xml:space="preserve">RISULTATI MAC TRADER </t>
    </r>
    <r>
      <rPr>
        <b/>
        <sz val="10"/>
        <color rgb="FF00B0F0"/>
        <rFont val="Arial"/>
        <family val="2"/>
      </rPr>
      <t>BASIC</t>
    </r>
    <r>
      <rPr>
        <b/>
        <sz val="10"/>
        <rFont val="Arial"/>
        <family val="2"/>
      </rPr>
      <t xml:space="preserve"> ANNO 2024</t>
    </r>
  </si>
  <si>
    <t xml:space="preserve">SALDO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</si>
</sst>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%;[Red]\-0.00%"/>
    <numFmt numFmtId="165" formatCode="[$€-410]\ #,##0.00;[Red]\-[$€-410]\ #,##0.00"/>
    <numFmt numFmtId="166" formatCode="dd/mm/yy"/>
    <numFmt numFmtId="167" formatCode="0.00;[Red]\-0.00"/>
  </numFmts>
  <fonts count="9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Arial"/>
      <charset val="1"/>
    </font>
    <font>
      <b/>
      <sz val="10"/>
      <name val="Arial"/>
      <family val="2"/>
    </font>
    <font>
      <u/>
      <sz val="10"/>
      <color theme="10"/>
      <name val="Arial"/>
      <family val="2"/>
      <charset val="1"/>
    </font>
    <font>
      <i/>
      <sz val="10"/>
      <name val="Arial"/>
      <family val="2"/>
    </font>
    <font>
      <b/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0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167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/>
    <xf numFmtId="0" fontId="3" fillId="0" borderId="0" xfId="0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5" fillId="3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actrader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3"/>
  <sheetViews>
    <sheetView tabSelected="1" zoomScaleNormal="100" workbookViewId="0">
      <selection activeCell="J26" sqref="J26"/>
    </sheetView>
  </sheetViews>
  <sheetFormatPr defaultColWidth="0" defaultRowHeight="12.75" zeroHeight="1" x14ac:dyDescent="0.2"/>
  <cols>
    <col min="1" max="2" width="11.5703125" style="1" customWidth="1"/>
    <col min="3" max="8" width="11.5703125" customWidth="1"/>
    <col min="9" max="9" width="55.28515625" customWidth="1"/>
    <col min="10" max="20" width="11.5703125" customWidth="1"/>
    <col min="21" max="1025" width="11.5703125" hidden="1"/>
    <col min="1026" max="16384" width="8.7109375" hidden="1"/>
  </cols>
  <sheetData>
    <row r="1" spans="1:20" x14ac:dyDescent="0.2"/>
    <row r="2" spans="1:20" ht="24" customHeight="1" x14ac:dyDescent="0.2">
      <c r="I2" s="19" t="s">
        <v>39</v>
      </c>
    </row>
    <row r="3" spans="1:20" x14ac:dyDescent="0.2"/>
    <row r="4" spans="1:20" ht="24" customHeight="1" x14ac:dyDescent="0.2">
      <c r="I4" s="18" t="s">
        <v>38</v>
      </c>
    </row>
    <row r="5" spans="1:20" x14ac:dyDescent="0.2"/>
    <row r="6" spans="1:20" x14ac:dyDescent="0.2">
      <c r="E6" s="2" t="s">
        <v>0</v>
      </c>
      <c r="I6" s="20" t="s">
        <v>40</v>
      </c>
      <c r="N6" s="2" t="s">
        <v>1</v>
      </c>
    </row>
    <row r="7" spans="1:20" x14ac:dyDescent="0.2">
      <c r="D7" s="2">
        <v>2023</v>
      </c>
      <c r="I7" s="21">
        <f>SUM(I24+Q21)</f>
        <v>0.41912050425823033</v>
      </c>
    </row>
    <row r="8" spans="1:20" x14ac:dyDescent="0.2">
      <c r="I8" s="4"/>
    </row>
    <row r="9" spans="1:20" x14ac:dyDescent="0.2">
      <c r="A9" s="2" t="s">
        <v>2</v>
      </c>
      <c r="B9" s="2" t="s">
        <v>3</v>
      </c>
      <c r="C9" s="2" t="s">
        <v>4</v>
      </c>
      <c r="D9" s="5" t="s">
        <v>5</v>
      </c>
      <c r="E9" s="5" t="s">
        <v>6</v>
      </c>
      <c r="F9" s="5" t="s">
        <v>7</v>
      </c>
      <c r="G9" s="2" t="s">
        <v>8</v>
      </c>
      <c r="H9" s="2" t="s">
        <v>9</v>
      </c>
      <c r="J9" s="2" t="s">
        <v>2</v>
      </c>
      <c r="K9" s="2" t="s">
        <v>10</v>
      </c>
      <c r="L9" s="2" t="s">
        <v>4</v>
      </c>
      <c r="M9" s="5" t="s">
        <v>11</v>
      </c>
      <c r="N9" s="6" t="s">
        <v>6</v>
      </c>
      <c r="O9" s="5" t="s">
        <v>7</v>
      </c>
      <c r="P9" s="2" t="s">
        <v>8</v>
      </c>
      <c r="Q9" s="2" t="s">
        <v>9</v>
      </c>
      <c r="T9" t="s">
        <v>12</v>
      </c>
    </row>
    <row r="10" spans="1:20" x14ac:dyDescent="0.2">
      <c r="J10" s="7"/>
      <c r="K10" s="7"/>
      <c r="P10" s="8">
        <f t="shared" ref="P10:P18" si="0">M10-O10</f>
        <v>0</v>
      </c>
      <c r="Q10" s="3"/>
    </row>
    <row r="11" spans="1:20" x14ac:dyDescent="0.2">
      <c r="A11" s="9">
        <v>45230</v>
      </c>
      <c r="B11" s="10">
        <v>45560</v>
      </c>
      <c r="C11" t="s">
        <v>13</v>
      </c>
      <c r="D11">
        <v>4.47</v>
      </c>
      <c r="E11">
        <v>4</v>
      </c>
      <c r="F11">
        <v>4.5309999999999997</v>
      </c>
      <c r="G11" s="8">
        <f t="shared" ref="G11:G18" si="1">F11-D11</f>
        <v>6.0999999999999943E-2</v>
      </c>
      <c r="H11" s="3">
        <f>(G11+(0.1128/2))/D11</f>
        <v>2.6263982102908267E-2</v>
      </c>
      <c r="I11" t="s">
        <v>14</v>
      </c>
      <c r="J11" s="7">
        <v>45359</v>
      </c>
      <c r="K11" s="9">
        <v>45369</v>
      </c>
      <c r="L11" s="11" t="s">
        <v>15</v>
      </c>
      <c r="M11">
        <v>31.12</v>
      </c>
      <c r="N11">
        <v>32.5</v>
      </c>
      <c r="O11">
        <v>33.229999999999997</v>
      </c>
      <c r="P11" s="8">
        <f t="shared" si="0"/>
        <v>-2.1099999999999959</v>
      </c>
      <c r="Q11" s="12">
        <f>P11/M11</f>
        <v>-6.7802056555269788E-2</v>
      </c>
    </row>
    <row r="12" spans="1:20" x14ac:dyDescent="0.2">
      <c r="A12" s="9"/>
      <c r="B12" s="9"/>
      <c r="C12" s="11"/>
      <c r="G12" s="8">
        <f t="shared" si="1"/>
        <v>0</v>
      </c>
      <c r="H12" s="3"/>
      <c r="P12" s="8">
        <f t="shared" si="0"/>
        <v>0</v>
      </c>
      <c r="Q12" s="3"/>
    </row>
    <row r="13" spans="1:20" ht="15" x14ac:dyDescent="0.25">
      <c r="A13" s="9"/>
      <c r="B13" s="9"/>
      <c r="C13" s="11"/>
      <c r="G13" s="8">
        <f t="shared" si="1"/>
        <v>0</v>
      </c>
      <c r="H13" s="3"/>
      <c r="I13" s="13"/>
      <c r="P13" s="8">
        <f t="shared" si="0"/>
        <v>0</v>
      </c>
      <c r="Q13" s="3"/>
    </row>
    <row r="14" spans="1:20" x14ac:dyDescent="0.2">
      <c r="A14" s="14"/>
      <c r="B14" s="14"/>
      <c r="C14" s="15"/>
      <c r="G14" s="8">
        <f t="shared" si="1"/>
        <v>0</v>
      </c>
      <c r="H14" s="3"/>
      <c r="P14" s="8">
        <f t="shared" si="0"/>
        <v>0</v>
      </c>
      <c r="Q14" s="3"/>
    </row>
    <row r="15" spans="1:20" x14ac:dyDescent="0.2">
      <c r="A15" s="14"/>
      <c r="B15" s="14"/>
      <c r="C15" s="15"/>
      <c r="G15" s="8">
        <f t="shared" si="1"/>
        <v>0</v>
      </c>
      <c r="H15" s="3"/>
      <c r="P15" s="8">
        <f t="shared" si="0"/>
        <v>0</v>
      </c>
      <c r="Q15" s="3"/>
    </row>
    <row r="16" spans="1:20" x14ac:dyDescent="0.2">
      <c r="A16" s="9"/>
      <c r="B16" s="9"/>
      <c r="C16" s="11"/>
      <c r="G16" s="8">
        <f t="shared" si="1"/>
        <v>0</v>
      </c>
      <c r="H16" s="3"/>
      <c r="P16" s="8">
        <f t="shared" si="0"/>
        <v>0</v>
      </c>
      <c r="Q16" s="3"/>
    </row>
    <row r="17" spans="1:17" x14ac:dyDescent="0.2">
      <c r="A17" s="9"/>
      <c r="B17" s="9"/>
      <c r="C17" s="11"/>
      <c r="G17" s="8">
        <f t="shared" si="1"/>
        <v>0</v>
      </c>
      <c r="H17" s="3"/>
      <c r="P17" s="8">
        <f t="shared" si="0"/>
        <v>0</v>
      </c>
      <c r="Q17" s="3"/>
    </row>
    <row r="18" spans="1:17" x14ac:dyDescent="0.2">
      <c r="A18" s="9"/>
      <c r="B18" s="9"/>
      <c r="C18" s="11"/>
      <c r="G18" s="8">
        <f t="shared" si="1"/>
        <v>0</v>
      </c>
      <c r="H18" s="3"/>
      <c r="P18" s="8">
        <f t="shared" si="0"/>
        <v>0</v>
      </c>
      <c r="Q18" s="3"/>
    </row>
    <row r="19" spans="1:17" x14ac:dyDescent="0.2">
      <c r="H19" s="3"/>
    </row>
    <row r="20" spans="1:17" x14ac:dyDescent="0.2"/>
    <row r="21" spans="1:17" x14ac:dyDescent="0.2">
      <c r="H21" s="3">
        <f>SUM(H11:H18)</f>
        <v>2.6263982102908267E-2</v>
      </c>
      <c r="Q21" s="3">
        <f>SUM(Q11:Q18)</f>
        <v>-6.7802056555269788E-2</v>
      </c>
    </row>
    <row r="22" spans="1:17" x14ac:dyDescent="0.2"/>
    <row r="23" spans="1:17" x14ac:dyDescent="0.2">
      <c r="D23" s="2">
        <v>2024</v>
      </c>
      <c r="I23" s="20" t="s">
        <v>40</v>
      </c>
    </row>
    <row r="24" spans="1:17" x14ac:dyDescent="0.2">
      <c r="I24" s="21">
        <f>SUM(H28:H43)</f>
        <v>0.4869225608135001</v>
      </c>
    </row>
    <row r="25" spans="1:17" x14ac:dyDescent="0.2">
      <c r="A25" s="2" t="s">
        <v>2</v>
      </c>
      <c r="B25" s="2" t="s">
        <v>3</v>
      </c>
      <c r="C25" s="2" t="s">
        <v>4</v>
      </c>
      <c r="D25" s="5" t="s">
        <v>5</v>
      </c>
      <c r="E25" s="5" t="s">
        <v>6</v>
      </c>
      <c r="F25" s="5" t="s">
        <v>7</v>
      </c>
      <c r="G25" s="2" t="s">
        <v>8</v>
      </c>
      <c r="H25" s="2" t="s">
        <v>9</v>
      </c>
    </row>
    <row r="26" spans="1:17" x14ac:dyDescent="0.2"/>
    <row r="27" spans="1:17" x14ac:dyDescent="0.2"/>
    <row r="28" spans="1:17" ht="15" x14ac:dyDescent="0.25">
      <c r="A28" s="14">
        <v>45295</v>
      </c>
      <c r="B28" s="14">
        <v>45355</v>
      </c>
      <c r="C28" s="15" t="s">
        <v>16</v>
      </c>
      <c r="D28" s="13">
        <v>305.75</v>
      </c>
      <c r="E28" s="13">
        <v>298</v>
      </c>
      <c r="F28">
        <v>368.4</v>
      </c>
      <c r="G28" s="8">
        <f t="shared" ref="G28:G53" si="2">F28-D28</f>
        <v>62.649999999999977</v>
      </c>
      <c r="H28" s="3">
        <f>(G28/D28)</f>
        <v>0.20490596892886337</v>
      </c>
      <c r="I28" t="s">
        <v>17</v>
      </c>
    </row>
    <row r="29" spans="1:17" x14ac:dyDescent="0.2">
      <c r="A29" s="14">
        <v>45301</v>
      </c>
      <c r="B29" s="14">
        <v>45335</v>
      </c>
      <c r="C29" s="15" t="s">
        <v>18</v>
      </c>
      <c r="D29" s="16">
        <v>53.92</v>
      </c>
      <c r="E29" s="16">
        <v>53</v>
      </c>
      <c r="F29">
        <v>58.98</v>
      </c>
      <c r="G29" s="8">
        <f t="shared" si="2"/>
        <v>5.0599999999999952</v>
      </c>
      <c r="H29" s="3">
        <f>(G29/D29)</f>
        <v>9.3842729970326319E-2</v>
      </c>
    </row>
    <row r="30" spans="1:17" x14ac:dyDescent="0.2">
      <c r="A30" s="9">
        <v>45302</v>
      </c>
      <c r="B30" s="9">
        <v>45344</v>
      </c>
      <c r="C30" t="s">
        <v>19</v>
      </c>
      <c r="D30">
        <v>14.66</v>
      </c>
      <c r="E30">
        <v>13.9</v>
      </c>
      <c r="F30">
        <v>16.46</v>
      </c>
      <c r="G30" s="8">
        <f t="shared" si="2"/>
        <v>1.8000000000000007</v>
      </c>
      <c r="H30" s="3">
        <f>(G30/D30)/2</f>
        <v>6.1391541609822672E-2</v>
      </c>
      <c r="I30" t="s">
        <v>20</v>
      </c>
    </row>
    <row r="31" spans="1:17" x14ac:dyDescent="0.2">
      <c r="A31" s="9">
        <v>45345</v>
      </c>
      <c r="B31" s="9">
        <v>45356</v>
      </c>
      <c r="C31" t="s">
        <v>21</v>
      </c>
      <c r="D31">
        <v>1.413</v>
      </c>
      <c r="E31">
        <v>1.37</v>
      </c>
      <c r="F31">
        <v>1.7015</v>
      </c>
      <c r="G31" s="8">
        <f t="shared" si="2"/>
        <v>0.28849999999999998</v>
      </c>
      <c r="H31" s="3">
        <f>(G31/D31)</f>
        <v>0.20417551309271054</v>
      </c>
      <c r="I31" t="s">
        <v>22</v>
      </c>
    </row>
    <row r="32" spans="1:17" ht="14.25" x14ac:dyDescent="0.2">
      <c r="A32" s="14">
        <v>45345</v>
      </c>
      <c r="B32" s="14">
        <v>45475</v>
      </c>
      <c r="C32" s="15" t="s">
        <v>23</v>
      </c>
      <c r="D32" s="17">
        <v>11.45</v>
      </c>
      <c r="E32" s="17">
        <v>11.1</v>
      </c>
      <c r="F32">
        <v>12.1</v>
      </c>
      <c r="G32" s="8">
        <f t="shared" si="2"/>
        <v>0.65000000000000036</v>
      </c>
      <c r="H32" s="3">
        <f>(G32+ 0.6)/D32</f>
        <v>0.10917030567685594</v>
      </c>
      <c r="I32" t="s">
        <v>24</v>
      </c>
    </row>
    <row r="33" spans="1:9" x14ac:dyDescent="0.2">
      <c r="A33" s="9">
        <v>45358</v>
      </c>
      <c r="B33" s="9">
        <v>45358</v>
      </c>
      <c r="C33" t="s">
        <v>25</v>
      </c>
      <c r="D33">
        <v>5.22</v>
      </c>
      <c r="E33">
        <v>4.88</v>
      </c>
      <c r="F33">
        <v>5.08</v>
      </c>
      <c r="G33" s="8">
        <f t="shared" si="2"/>
        <v>-0.13999999999999968</v>
      </c>
      <c r="H33" s="3">
        <f>(G33/D33)</f>
        <v>-2.6819923371647448E-2</v>
      </c>
    </row>
    <row r="34" spans="1:9" x14ac:dyDescent="0.2">
      <c r="A34" s="9">
        <v>45390</v>
      </c>
      <c r="B34" s="9">
        <v>45456</v>
      </c>
      <c r="C34" t="s">
        <v>26</v>
      </c>
      <c r="D34">
        <v>39.104999999999997</v>
      </c>
      <c r="E34">
        <v>38.49</v>
      </c>
      <c r="F34">
        <v>40.81</v>
      </c>
      <c r="G34" s="8">
        <f t="shared" si="2"/>
        <v>1.7050000000000054</v>
      </c>
      <c r="H34" s="3">
        <f>(G34/D34)</f>
        <v>4.3600562587904498E-2</v>
      </c>
    </row>
    <row r="35" spans="1:9" x14ac:dyDescent="0.2">
      <c r="A35" s="9">
        <v>45425</v>
      </c>
      <c r="B35" s="9">
        <v>45503</v>
      </c>
      <c r="C35" t="s">
        <v>21</v>
      </c>
      <c r="D35">
        <v>2.15</v>
      </c>
      <c r="E35">
        <v>2</v>
      </c>
      <c r="F35">
        <v>2.1930000000000001</v>
      </c>
      <c r="G35" s="8">
        <f t="shared" si="2"/>
        <v>4.3000000000000149E-2</v>
      </c>
      <c r="H35" s="3">
        <f t="shared" ref="H35:H40" si="3">(G35)/D35</f>
        <v>2.000000000000007E-2</v>
      </c>
    </row>
    <row r="36" spans="1:9" ht="14.25" x14ac:dyDescent="0.2">
      <c r="A36" s="14">
        <v>45505</v>
      </c>
      <c r="B36" s="14">
        <v>45505</v>
      </c>
      <c r="C36" s="15" t="s">
        <v>27</v>
      </c>
      <c r="D36" s="17">
        <v>29.12</v>
      </c>
      <c r="E36">
        <v>28.5</v>
      </c>
      <c r="F36">
        <v>27.4</v>
      </c>
      <c r="G36" s="8">
        <f t="shared" si="2"/>
        <v>-1.7200000000000024</v>
      </c>
      <c r="H36" s="3">
        <f t="shared" si="3"/>
        <v>-5.9065934065934148E-2</v>
      </c>
      <c r="I36" s="17"/>
    </row>
    <row r="37" spans="1:9" x14ac:dyDescent="0.2">
      <c r="A37" s="9">
        <v>45511</v>
      </c>
      <c r="B37" s="9">
        <v>45520</v>
      </c>
      <c r="C37" t="s">
        <v>26</v>
      </c>
      <c r="D37">
        <v>27.01</v>
      </c>
      <c r="E37">
        <v>25.72</v>
      </c>
      <c r="F37">
        <v>28.04</v>
      </c>
      <c r="G37" s="8">
        <f t="shared" si="2"/>
        <v>1.0299999999999976</v>
      </c>
      <c r="H37" s="3">
        <f t="shared" si="3"/>
        <v>3.8134024435394209E-2</v>
      </c>
    </row>
    <row r="38" spans="1:9" x14ac:dyDescent="0.2">
      <c r="A38" s="9">
        <v>45524</v>
      </c>
      <c r="B38" s="9">
        <v>45602</v>
      </c>
      <c r="C38" t="s">
        <v>28</v>
      </c>
      <c r="D38">
        <v>8.0779999999999994</v>
      </c>
      <c r="E38">
        <v>7.85</v>
      </c>
      <c r="F38">
        <v>7.2225000000000001</v>
      </c>
      <c r="G38" s="8">
        <f t="shared" si="2"/>
        <v>-0.85549999999999926</v>
      </c>
      <c r="H38" s="3">
        <f t="shared" si="3"/>
        <v>-0.10590492696211926</v>
      </c>
      <c r="I38" t="s">
        <v>29</v>
      </c>
    </row>
    <row r="39" spans="1:9" x14ac:dyDescent="0.2">
      <c r="A39" s="9">
        <v>45531</v>
      </c>
      <c r="B39" s="9">
        <v>45545</v>
      </c>
      <c r="C39" t="s">
        <v>30</v>
      </c>
      <c r="D39">
        <v>2.06</v>
      </c>
      <c r="E39">
        <v>2</v>
      </c>
      <c r="F39">
        <v>1.96</v>
      </c>
      <c r="G39" s="8">
        <f t="shared" si="2"/>
        <v>-0.10000000000000009</v>
      </c>
      <c r="H39" s="3">
        <f t="shared" si="3"/>
        <v>-4.854368932038839E-2</v>
      </c>
    </row>
    <row r="40" spans="1:9" x14ac:dyDescent="0.2">
      <c r="A40" s="9">
        <v>45531</v>
      </c>
      <c r="B40" s="9">
        <v>45567</v>
      </c>
      <c r="C40" t="s">
        <v>31</v>
      </c>
      <c r="D40">
        <v>49.9</v>
      </c>
      <c r="E40">
        <v>49.2</v>
      </c>
      <c r="F40">
        <v>50.9</v>
      </c>
      <c r="G40" s="8">
        <f t="shared" si="2"/>
        <v>1</v>
      </c>
      <c r="H40" s="3">
        <f t="shared" si="3"/>
        <v>2.004008016032064E-2</v>
      </c>
    </row>
    <row r="41" spans="1:9" x14ac:dyDescent="0.2">
      <c r="A41" s="9">
        <v>45539</v>
      </c>
      <c r="B41" s="9">
        <v>45602</v>
      </c>
      <c r="C41" t="s">
        <v>28</v>
      </c>
      <c r="D41">
        <v>7.9960000000000004</v>
      </c>
      <c r="F41">
        <v>5.9450000000000003</v>
      </c>
      <c r="G41" s="8">
        <f t="shared" si="2"/>
        <v>-2.0510000000000002</v>
      </c>
      <c r="H41" s="3">
        <f>(G41/D41)/2</f>
        <v>-0.12825162581290644</v>
      </c>
      <c r="I41" t="s">
        <v>32</v>
      </c>
    </row>
    <row r="42" spans="1:9" ht="14.25" x14ac:dyDescent="0.2">
      <c r="A42" s="9">
        <v>45560</v>
      </c>
      <c r="B42" s="9">
        <v>45573</v>
      </c>
      <c r="C42" t="s">
        <v>33</v>
      </c>
      <c r="D42">
        <v>6.05</v>
      </c>
      <c r="E42">
        <v>6</v>
      </c>
      <c r="F42">
        <v>6.11</v>
      </c>
      <c r="G42" s="8">
        <f t="shared" si="2"/>
        <v>6.0000000000000497E-2</v>
      </c>
      <c r="H42" s="3">
        <f>(G42/D42)</f>
        <v>9.9173553719009086E-3</v>
      </c>
      <c r="I42" s="17"/>
    </row>
    <row r="43" spans="1:9" x14ac:dyDescent="0.2">
      <c r="A43" s="9">
        <v>45574</v>
      </c>
      <c r="B43" s="9">
        <v>45604</v>
      </c>
      <c r="C43" t="s">
        <v>34</v>
      </c>
      <c r="D43">
        <v>12.1</v>
      </c>
      <c r="E43">
        <v>12.03</v>
      </c>
      <c r="F43">
        <v>12.709</v>
      </c>
      <c r="G43" s="8">
        <f t="shared" si="2"/>
        <v>0.60899999999999999</v>
      </c>
      <c r="H43" s="3">
        <f>(G43/D43)</f>
        <v>5.0330578512396695E-2</v>
      </c>
      <c r="I43" t="s">
        <v>35</v>
      </c>
    </row>
    <row r="44" spans="1:9" x14ac:dyDescent="0.2">
      <c r="A44" s="10">
        <v>45608</v>
      </c>
      <c r="B44" s="9">
        <v>45611</v>
      </c>
      <c r="C44" t="s">
        <v>36</v>
      </c>
      <c r="D44">
        <v>14.26</v>
      </c>
      <c r="F44">
        <v>14.86</v>
      </c>
      <c r="G44" s="8">
        <f t="shared" si="2"/>
        <v>0.59999999999999964</v>
      </c>
      <c r="H44" s="3">
        <f>(G44/D44)/2</f>
        <v>2.1037868162692836E-2</v>
      </c>
      <c r="I44" t="s">
        <v>37</v>
      </c>
    </row>
    <row r="45" spans="1:9" x14ac:dyDescent="0.2">
      <c r="A45" s="10"/>
      <c r="B45" s="10"/>
      <c r="G45" s="8">
        <f t="shared" si="2"/>
        <v>0</v>
      </c>
      <c r="H45" s="3"/>
    </row>
    <row r="46" spans="1:9" hidden="1" x14ac:dyDescent="0.2">
      <c r="A46" s="9"/>
      <c r="B46" s="9"/>
      <c r="G46" s="8">
        <f t="shared" si="2"/>
        <v>0</v>
      </c>
      <c r="H46" s="3"/>
    </row>
    <row r="47" spans="1:9" hidden="1" x14ac:dyDescent="0.2">
      <c r="A47" s="9"/>
      <c r="B47" s="9"/>
      <c r="G47" s="8">
        <f t="shared" si="2"/>
        <v>0</v>
      </c>
      <c r="H47" s="3"/>
    </row>
    <row r="48" spans="1:9" hidden="1" x14ac:dyDescent="0.2">
      <c r="A48" s="9"/>
      <c r="B48" s="9"/>
      <c r="G48" s="8">
        <f t="shared" si="2"/>
        <v>0</v>
      </c>
      <c r="H48" s="3"/>
    </row>
    <row r="49" spans="1:8" hidden="1" x14ac:dyDescent="0.2">
      <c r="A49" s="9"/>
      <c r="B49" s="9"/>
      <c r="G49" s="8">
        <f t="shared" si="2"/>
        <v>0</v>
      </c>
      <c r="H49" s="3"/>
    </row>
    <row r="50" spans="1:8" hidden="1" x14ac:dyDescent="0.2">
      <c r="A50" s="9"/>
      <c r="B50" s="9"/>
      <c r="G50" s="8">
        <f t="shared" si="2"/>
        <v>0</v>
      </c>
      <c r="H50" s="3"/>
    </row>
    <row r="51" spans="1:8" hidden="1" x14ac:dyDescent="0.2">
      <c r="A51" s="9"/>
      <c r="G51" s="8">
        <f t="shared" si="2"/>
        <v>0</v>
      </c>
      <c r="H51" s="3"/>
    </row>
    <row r="52" spans="1:8" hidden="1" x14ac:dyDescent="0.2">
      <c r="A52" s="9"/>
      <c r="B52" s="9"/>
      <c r="G52" s="8">
        <f t="shared" si="2"/>
        <v>0</v>
      </c>
      <c r="H52" s="3"/>
    </row>
    <row r="53" spans="1:8" hidden="1" x14ac:dyDescent="0.2">
      <c r="A53" s="9"/>
      <c r="B53" s="9"/>
      <c r="G53" s="8">
        <f t="shared" si="2"/>
        <v>0</v>
      </c>
      <c r="H53" s="3"/>
    </row>
  </sheetData>
  <sheetProtection algorithmName="SHA-512" hashValue="d6OmeZ8vl+iunOTeXVDSS5i/l1C/s+aegvjPBHPHmdH3byY3SRNFou0P8hT3wdVMc2/SYnr2oJeLOZyn8ytuUA==" saltValue="yt0mmzaq74oirW3crLL4wQ==" spinCount="100000" sheet="1" objects="1" scenarios="1" formatCells="0" formatColumns="0" formatRows="0" sort="0" autoFilter="0" pivotTables="0"/>
  <hyperlinks>
    <hyperlink ref="I4" r:id="rId1" xr:uid="{8BC1C0C4-3523-4A90-8BA5-F7CE5659661B}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36230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DI BLASI</dc:creator>
  <dc:description/>
  <cp:lastModifiedBy>Carriola Matteo</cp:lastModifiedBy>
  <cp:revision>988</cp:revision>
  <dcterms:created xsi:type="dcterms:W3CDTF">2017-04-26T09:55:10Z</dcterms:created>
  <dcterms:modified xsi:type="dcterms:W3CDTF">2025-02-16T12:40:44Z</dcterms:modified>
  <dc:language>it-IT</dc:language>
</cp:coreProperties>
</file>